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0" windowWidth="22260" windowHeight="12645"/>
  </bookViews>
  <sheets>
    <sheet name="3.1.1" sheetId="4" r:id="rId1"/>
    <sheet name="3.1.2" sheetId="6" r:id="rId2"/>
    <sheet name="3.1.3." sheetId="5" r:id="rId3"/>
    <sheet name="3.1.4." sheetId="11" r:id="rId4"/>
  </sheets>
  <definedNames>
    <definedName name="_xlnm._FilterDatabase" localSheetId="0" hidden="1">'3.1.1'!$B$6:$M$42</definedName>
    <definedName name="_xlnm.Print_Area" localSheetId="0">'3.1.1'!$A$1:$M$45</definedName>
    <definedName name="_xlnm.Print_Area" localSheetId="2">'3.1.3.'!$B$1:$M$15</definedName>
    <definedName name="_xlnm.Print_Area" localSheetId="3">'3.1.4.'!$A$1:$M$15</definedName>
  </definedNames>
  <calcPr calcId="145621"/>
</workbook>
</file>

<file path=xl/calcChain.xml><?xml version="1.0" encoding="utf-8"?>
<calcChain xmlns="http://schemas.openxmlformats.org/spreadsheetml/2006/main">
  <c r="L34" i="4" l="1"/>
  <c r="J28" i="4"/>
  <c r="L28" i="4" s="1"/>
  <c r="J29" i="4"/>
  <c r="L29" i="4" s="1"/>
  <c r="J30" i="4"/>
  <c r="L30" i="4" s="1"/>
  <c r="J31" i="4"/>
  <c r="L31" i="4" s="1"/>
  <c r="J32" i="4"/>
  <c r="L32" i="4" s="1"/>
  <c r="J33" i="4"/>
  <c r="L33" i="4" s="1"/>
  <c r="J34" i="4"/>
  <c r="J35" i="4"/>
  <c r="L35" i="4" s="1"/>
  <c r="J36" i="4"/>
  <c r="L36" i="4" s="1"/>
  <c r="J37" i="4"/>
  <c r="L37" i="4" s="1"/>
  <c r="J38" i="4"/>
  <c r="L38" i="4" s="1"/>
  <c r="J39" i="4"/>
  <c r="L39" i="4" s="1"/>
  <c r="J40" i="4"/>
  <c r="L40" i="4" s="1"/>
  <c r="J11" i="4"/>
  <c r="L11" i="4" s="1"/>
  <c r="J12" i="4"/>
  <c r="L12" i="4" s="1"/>
  <c r="J13" i="4"/>
  <c r="L13" i="4" s="1"/>
  <c r="J14" i="4"/>
  <c r="L14" i="4" s="1"/>
  <c r="J15" i="4"/>
  <c r="L15" i="4" s="1"/>
  <c r="J16" i="4"/>
  <c r="L16" i="4" s="1"/>
  <c r="J17" i="4"/>
  <c r="L17" i="4" s="1"/>
  <c r="J18" i="4"/>
  <c r="L18" i="4" s="1"/>
  <c r="J19" i="4"/>
  <c r="L19" i="4" s="1"/>
  <c r="J20" i="4"/>
  <c r="L20" i="4" s="1"/>
  <c r="J21" i="4"/>
  <c r="L21" i="4" s="1"/>
  <c r="J22" i="4"/>
  <c r="L22" i="4" s="1"/>
  <c r="G12" i="5" l="1"/>
  <c r="F12" i="5"/>
  <c r="J11" i="5"/>
  <c r="L11" i="5" s="1"/>
  <c r="K12" i="6" l="1"/>
  <c r="G12" i="6"/>
  <c r="F12" i="6"/>
  <c r="J10" i="6" l="1"/>
  <c r="L10" i="6" s="1"/>
  <c r="J11" i="6"/>
  <c r="L11" i="6" s="1"/>
  <c r="K12" i="5" l="1"/>
  <c r="L8" i="5"/>
  <c r="L9" i="5"/>
  <c r="J8" i="5"/>
  <c r="J9" i="5"/>
  <c r="J10" i="5"/>
  <c r="L10" i="5" l="1"/>
  <c r="K41" i="4" l="1"/>
  <c r="K26" i="4"/>
  <c r="K23" i="4"/>
  <c r="G41" i="4"/>
  <c r="G26" i="4"/>
  <c r="G23" i="4"/>
  <c r="G9" i="4"/>
  <c r="G42" i="4" s="1"/>
  <c r="F41" i="4"/>
  <c r="F23" i="4"/>
  <c r="F26" i="4" l="1"/>
  <c r="F9" i="4"/>
  <c r="F42" i="4" l="1"/>
  <c r="K8" i="11"/>
  <c r="G8" i="11"/>
  <c r="F8" i="11"/>
  <c r="J7" i="11"/>
  <c r="L7" i="11" s="1"/>
  <c r="J8" i="11" l="1"/>
  <c r="L8" i="11"/>
  <c r="J9" i="6" l="1"/>
  <c r="L9" i="6" s="1"/>
  <c r="J8" i="6"/>
  <c r="L8" i="6" s="1"/>
  <c r="J7" i="6"/>
  <c r="J12" i="6" s="1"/>
  <c r="J7" i="5"/>
  <c r="J12" i="5" s="1"/>
  <c r="L7" i="6" l="1"/>
  <c r="L12" i="6" s="1"/>
  <c r="L7" i="5"/>
  <c r="L12" i="5" s="1"/>
  <c r="J27" i="4" l="1"/>
  <c r="J25" i="4"/>
  <c r="J24" i="4"/>
  <c r="J10" i="4"/>
  <c r="J8" i="4"/>
  <c r="K8" i="4" s="1"/>
  <c r="L8" i="4" s="1"/>
  <c r="J7" i="4"/>
  <c r="L27" i="4" l="1"/>
  <c r="L41" i="4" s="1"/>
  <c r="J41" i="4"/>
  <c r="J26" i="4"/>
  <c r="J23" i="4"/>
  <c r="J9" i="4"/>
  <c r="K7" i="4"/>
  <c r="K9" i="4" s="1"/>
  <c r="K42" i="4" s="1"/>
  <c r="L10" i="4"/>
  <c r="L25" i="4"/>
  <c r="L24" i="4"/>
  <c r="L26" i="4" l="1"/>
  <c r="J42" i="4"/>
  <c r="L23" i="4"/>
  <c r="L7" i="4"/>
  <c r="L9" i="4" s="1"/>
  <c r="L42" i="4" l="1"/>
</calcChain>
</file>

<file path=xl/sharedStrings.xml><?xml version="1.0" encoding="utf-8"?>
<sst xmlns="http://schemas.openxmlformats.org/spreadsheetml/2006/main" count="268" uniqueCount="78">
  <si>
    <t>№ п/п</t>
  </si>
  <si>
    <t>Наименование</t>
  </si>
  <si>
    <t>Масса Нетто; кг</t>
  </si>
  <si>
    <t>Масса Брутто; кг</t>
  </si>
  <si>
    <t>Место складирования</t>
  </si>
  <si>
    <t>1.</t>
  </si>
  <si>
    <t>Цена без НДС; руб.</t>
  </si>
  <si>
    <t>Сумма без НДС; руб.</t>
  </si>
  <si>
    <t>НДС (20%); руб.</t>
  </si>
  <si>
    <t>Сумма с НДС; руб.</t>
  </si>
  <si>
    <t>Таблица 3.1.1</t>
  </si>
  <si>
    <t>Х</t>
  </si>
  <si>
    <t>Должность</t>
  </si>
  <si>
    <t>(Фамилия И.О.)</t>
  </si>
  <si>
    <t>подпись,  печать</t>
  </si>
  <si>
    <t>Связка</t>
  </si>
  <si>
    <t>Тара/ Упаковка</t>
  </si>
  <si>
    <t>Характеристика (лом/отходы/ имущество)</t>
  </si>
  <si>
    <t>Таблица 3.1.2</t>
  </si>
  <si>
    <t>ЛЧМ</t>
  </si>
  <si>
    <t>Размеры грузового места (макс) ДхШхВ; мм</t>
  </si>
  <si>
    <t>Насосно-компрессорная труба (брак) 73х5,51</t>
  </si>
  <si>
    <t>имущество</t>
  </si>
  <si>
    <t>без тары</t>
  </si>
  <si>
    <t>ЭЦН</t>
  </si>
  <si>
    <t>группа IV  Медь</t>
  </si>
  <si>
    <t>ЛЦМ</t>
  </si>
  <si>
    <t>группа IV Пакет ротора</t>
  </si>
  <si>
    <t>Обрезки НКТ (5А) от брака, муфты</t>
  </si>
  <si>
    <t>16А стружка</t>
  </si>
  <si>
    <r>
      <t xml:space="preserve">Тюменская область, 
Ханты-Мансийский Автономный 
Округ-Югра, Сургутский район, 
район пос. Угут, 
</t>
    </r>
    <r>
      <rPr>
        <b/>
        <sz val="10"/>
        <color theme="1"/>
        <rFont val="Times New Roman"/>
        <family val="1"/>
        <charset val="204"/>
      </rPr>
      <t>Унтыгейское месторождение</t>
    </r>
    <r>
      <rPr>
        <sz val="10"/>
        <color theme="1"/>
        <rFont val="Times New Roman"/>
        <family val="1"/>
        <charset val="204"/>
      </rPr>
      <t xml:space="preserve">
</t>
    </r>
  </si>
  <si>
    <r>
      <t xml:space="preserve">Ханты-Мансийский Автономный 
Округ-Югра, 619 км Федеральной автодороги Тюмень-Сургут, 
район пос. Сентябрьский, 
</t>
    </r>
    <r>
      <rPr>
        <b/>
        <sz val="10"/>
        <color theme="1"/>
        <rFont val="Times New Roman"/>
        <family val="1"/>
        <charset val="204"/>
      </rPr>
      <t>Западно-Малобалыкское месторождение</t>
    </r>
  </si>
  <si>
    <r>
      <t xml:space="preserve">Ханты-Мансийский Автономный 
Округ-Югра, 619 км Федеральной автодороги Тюмень-Сургут, 
район пос. Сентябрьский, 
</t>
    </r>
    <r>
      <rPr>
        <b/>
        <sz val="10"/>
        <color theme="1"/>
        <rFont val="Times New Roman"/>
        <family val="1"/>
        <charset val="204"/>
      </rPr>
      <t>Западно-Малобалыкское месторождение</t>
    </r>
    <r>
      <rPr>
        <sz val="10"/>
        <color theme="1"/>
        <rFont val="Times New Roman"/>
        <family val="1"/>
        <charset val="204"/>
      </rPr>
      <t xml:space="preserve">
</t>
    </r>
  </si>
  <si>
    <r>
      <t xml:space="preserve">Тюменская область, 
Ханты-Мансийский Автономный 
Округ-Югра, Сургутский район, 
район пос. Угут, 
</t>
    </r>
    <r>
      <rPr>
        <b/>
        <sz val="10"/>
        <color theme="1"/>
        <rFont val="Times New Roman"/>
        <family val="1"/>
        <charset val="204"/>
      </rPr>
      <t>Унтыгейское месторождение</t>
    </r>
  </si>
  <si>
    <r>
      <rPr>
        <b/>
        <sz val="10"/>
        <color theme="1"/>
        <rFont val="Times New Roman"/>
        <family val="1"/>
        <charset val="204"/>
      </rPr>
      <t>ООО «НТС-Лидер</t>
    </r>
    <r>
      <rPr>
        <sz val="10"/>
        <color theme="1"/>
        <rFont val="Times New Roman"/>
        <family val="1"/>
        <charset val="204"/>
      </rPr>
      <t>», РПУ №5, ХМАО-Югра, Нижневартовский район, г. Мегион, пгт. Высокий, 
городок БПТОИКО</t>
    </r>
  </si>
  <si>
    <t>ЛЧиЦМ</t>
  </si>
  <si>
    <t xml:space="preserve"> </t>
  </si>
  <si>
    <t>Таблица 3.1.3</t>
  </si>
  <si>
    <t>Таблица 3.1.4.</t>
  </si>
  <si>
    <t>Номенклатура, объемы реализации, ориентировочные стоимости НКТ брак, лома, отходов черных и цветных металлов, находящихся в собственности ООО  "КанБайкал", в 2023 году</t>
  </si>
  <si>
    <t>Номенклатура, объемы реализации, ориентировочные стоимости лома, отходов черных металлов, находящихся в собственности Компании "КанБайкал Резорсез инк.", в 2023 году</t>
  </si>
  <si>
    <t>Номенклатура, объемы реализации, ориентировочные стоимости лома, отходов черных металлов, находящихся в собственности ООО  "Атайнефть", в 2023 году</t>
  </si>
  <si>
    <t>5А</t>
  </si>
  <si>
    <t>Номенклатура, объемы реализации, ориентировочные стоимости лома, отходов черных и цветных металлов, находящихся в собственности ООО  "ЮрскНефть", в 2023 году</t>
  </si>
  <si>
    <t>Итого:</t>
  </si>
  <si>
    <t>Всего:</t>
  </si>
  <si>
    <t>группа II - Направляющий аппарат</t>
  </si>
  <si>
    <t>группа II - Рабочее колесо</t>
  </si>
  <si>
    <t>Приложение 3.1.1</t>
  </si>
  <si>
    <t>8900х600х600</t>
  </si>
  <si>
    <t>7500х150х150</t>
  </si>
  <si>
    <t>5227х122х122</t>
  </si>
  <si>
    <t>5А 
(газосепаратор, гидрозащита, кожух,клапана,тмс)</t>
  </si>
  <si>
    <t>920х103х103</t>
  </si>
  <si>
    <t>5А
(ТМПН)</t>
  </si>
  <si>
    <t>1470х1090х1600</t>
  </si>
  <si>
    <t>бочка</t>
  </si>
  <si>
    <t>мешок</t>
  </si>
  <si>
    <t>600х600х1200</t>
  </si>
  <si>
    <t>ящик</t>
  </si>
  <si>
    <t>1000х500х400</t>
  </si>
  <si>
    <t>600х250х250</t>
  </si>
  <si>
    <t>ПЭД 117 
с обмоткой статора и пакетами ротора (медь)</t>
  </si>
  <si>
    <t>5А
(ТМПН/Станции управления)</t>
  </si>
  <si>
    <t>5А
(газосепаратор, гидрозащита, кожух,клапана,тмс)</t>
  </si>
  <si>
    <t>5А группа I
(Головка верхняя, подшипник, пята, подпятник, муфта, основание, статор обмотанный)</t>
  </si>
  <si>
    <t>5А группа I 
(Головка верхняя, подшипник, пята, подпятник, муфта, основание, статор обмотанный)</t>
  </si>
  <si>
    <t>ПЭД 103, 117, 130 
с обмоткой статора и пакетами ротора (медь)</t>
  </si>
  <si>
    <t>5А 
(ТМПН/Станции управления)</t>
  </si>
  <si>
    <t>ПЭД 117  
с обмоткой статора и пакетами ротора (медь)</t>
  </si>
  <si>
    <t>5А  
(ТМПН, замок, лопатаы, инструменты)</t>
  </si>
  <si>
    <t>4000х2000х1750</t>
  </si>
  <si>
    <t>5А
(обрезки труб разного профиля, отводы, тройники, переходы разного, обрезки листового металла, обрезки ЛВП, шпильки, гайки и т.д. )</t>
  </si>
  <si>
    <t>5А
(куски труб, радиаторы, инструменты, водонагреватель и т.д.)</t>
  </si>
  <si>
    <t>550х80х85</t>
  </si>
  <si>
    <t>5А 
(контейнер, эл.привод, куски труб, отводы, тройники и т.д.)</t>
  </si>
  <si>
    <t>6000х2400х2000</t>
  </si>
  <si>
    <t>5А  
(Желонка, Обод тормозной)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</si>
</sst>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1.5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0" fontId="4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0" xfId="0" applyNumberFormat="1" applyFont="1"/>
    <xf numFmtId="4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3" fontId="3" fillId="0" borderId="0" xfId="0" applyNumberFormat="1" applyFont="1" applyFill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4" fontId="2" fillId="0" borderId="0" xfId="0" applyNumberFormat="1" applyFont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right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3" fontId="3" fillId="3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3" fontId="2" fillId="0" borderId="0" xfId="0" applyNumberFormat="1" applyFont="1" applyFill="1" applyBorder="1" applyAlignment="1">
      <alignment vertical="center" wrapText="1"/>
    </xf>
    <xf numFmtId="0" fontId="2" fillId="0" borderId="0" xfId="0" applyFont="1" applyBorder="1" applyAlignment="1">
      <alignment horizontal="right" vertical="center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3" fillId="3" borderId="1" xfId="0" applyNumberFormat="1" applyFont="1" applyFill="1" applyBorder="1" applyAlignment="1">
      <alignment vertical="center" wrapText="1"/>
    </xf>
    <xf numFmtId="4" fontId="3" fillId="3" borderId="8" xfId="0" applyNumberFormat="1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3" fontId="3" fillId="3" borderId="8" xfId="0" applyNumberFormat="1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vertical="center" wrapText="1"/>
    </xf>
    <xf numFmtId="0" fontId="3" fillId="3" borderId="5" xfId="0" applyFont="1" applyFill="1" applyBorder="1" applyAlignment="1">
      <alignment vertical="center" wrapText="1"/>
    </xf>
    <xf numFmtId="4" fontId="3" fillId="3" borderId="1" xfId="0" applyNumberFormat="1" applyFont="1" applyFill="1" applyBorder="1" applyAlignment="1">
      <alignment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3" fontId="3" fillId="3" borderId="3" xfId="0" applyNumberFormat="1" applyFont="1" applyFill="1" applyBorder="1" applyAlignment="1">
      <alignment horizontal="right" vertical="center" wrapText="1"/>
    </xf>
    <xf numFmtId="3" fontId="3" fillId="3" borderId="5" xfId="0" applyNumberFormat="1" applyFont="1" applyFill="1" applyBorder="1" applyAlignment="1">
      <alignment horizontal="right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3" fontId="1" fillId="0" borderId="6" xfId="0" applyNumberFormat="1" applyFont="1" applyFill="1" applyBorder="1" applyAlignment="1">
      <alignment horizontal="center" vertical="center" wrapText="1"/>
    </xf>
    <xf numFmtId="3" fontId="1" fillId="0" borderId="7" xfId="0" applyNumberFormat="1" applyFont="1" applyFill="1" applyBorder="1" applyAlignment="1">
      <alignment horizontal="center" vertical="center" wrapText="1"/>
    </xf>
    <xf numFmtId="3" fontId="1" fillId="0" borderId="8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3" fillId="3" borderId="3" xfId="0" applyFont="1" applyFill="1" applyBorder="1" applyAlignment="1">
      <alignment horizontal="right" vertical="center" wrapText="1"/>
    </xf>
    <xf numFmtId="0" fontId="3" fillId="3" borderId="5" xfId="0" applyFont="1" applyFill="1" applyBorder="1" applyAlignment="1">
      <alignment horizontal="right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right" vertical="center" wrapText="1"/>
    </xf>
    <xf numFmtId="4" fontId="3" fillId="3" borderId="3" xfId="0" applyNumberFormat="1" applyFont="1" applyFill="1" applyBorder="1" applyAlignment="1">
      <alignment horizontal="right" vertical="center" wrapText="1"/>
    </xf>
    <xf numFmtId="4" fontId="3" fillId="3" borderId="5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5"/>
  <sheetViews>
    <sheetView tabSelected="1" zoomScale="90" zoomScaleNormal="90" zoomScaleSheetLayoutView="100" workbookViewId="0">
      <selection activeCell="F24" sqref="F24"/>
    </sheetView>
  </sheetViews>
  <sheetFormatPr defaultRowHeight="12.75" x14ac:dyDescent="0.25"/>
  <cols>
    <col min="1" max="1" width="1.5703125" style="18" customWidth="1"/>
    <col min="2" max="2" width="5.85546875" style="18" bestFit="1" customWidth="1"/>
    <col min="3" max="3" width="42.28515625" style="18" customWidth="1"/>
    <col min="4" max="4" width="15.42578125" style="18" customWidth="1"/>
    <col min="5" max="5" width="10" style="18" customWidth="1"/>
    <col min="6" max="6" width="14" style="18" customWidth="1"/>
    <col min="7" max="7" width="13.140625" style="18" customWidth="1"/>
    <col min="8" max="10" width="15.5703125" style="18" customWidth="1"/>
    <col min="11" max="11" width="15.140625" style="18" customWidth="1"/>
    <col min="12" max="12" width="14.5703125" style="18" customWidth="1"/>
    <col min="13" max="13" width="34.85546875" style="18" customWidth="1"/>
    <col min="14" max="14" width="22.140625" style="18" customWidth="1"/>
    <col min="15" max="16384" width="9.140625" style="18"/>
  </cols>
  <sheetData>
    <row r="1" spans="2:13" x14ac:dyDescent="0.2">
      <c r="M1" s="7" t="s">
        <v>48</v>
      </c>
    </row>
    <row r="2" spans="2:13" x14ac:dyDescent="0.25"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5" t="s">
        <v>10</v>
      </c>
    </row>
    <row r="3" spans="2:13" x14ac:dyDescent="0.25"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5"/>
    </row>
    <row r="4" spans="2:13" ht="14.25" x14ac:dyDescent="0.25">
      <c r="B4" s="69" t="s">
        <v>39</v>
      </c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</row>
    <row r="5" spans="2:13" x14ac:dyDescent="0.25"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</row>
    <row r="6" spans="2:13" ht="51" x14ac:dyDescent="0.25">
      <c r="B6" s="17" t="s">
        <v>0</v>
      </c>
      <c r="C6" s="17" t="s">
        <v>1</v>
      </c>
      <c r="D6" s="17" t="s">
        <v>17</v>
      </c>
      <c r="E6" s="17" t="s">
        <v>16</v>
      </c>
      <c r="F6" s="17" t="s">
        <v>2</v>
      </c>
      <c r="G6" s="17" t="s">
        <v>3</v>
      </c>
      <c r="H6" s="17" t="s">
        <v>20</v>
      </c>
      <c r="I6" s="9" t="s">
        <v>6</v>
      </c>
      <c r="J6" s="9" t="s">
        <v>7</v>
      </c>
      <c r="K6" s="9" t="s">
        <v>8</v>
      </c>
      <c r="L6" s="9" t="s">
        <v>9</v>
      </c>
      <c r="M6" s="17" t="s">
        <v>4</v>
      </c>
    </row>
    <row r="7" spans="2:13" ht="89.25" customHeight="1" x14ac:dyDescent="0.25">
      <c r="B7" s="55">
        <v>1</v>
      </c>
      <c r="C7" s="55" t="s">
        <v>21</v>
      </c>
      <c r="D7" s="55" t="s">
        <v>22</v>
      </c>
      <c r="E7" s="55" t="s">
        <v>15</v>
      </c>
      <c r="F7" s="54">
        <v>317339</v>
      </c>
      <c r="G7" s="54">
        <v>317339</v>
      </c>
      <c r="H7" s="55" t="s">
        <v>49</v>
      </c>
      <c r="I7" s="54"/>
      <c r="J7" s="54">
        <f>F7*I7</f>
        <v>0</v>
      </c>
      <c r="K7" s="54">
        <f>J7*0.2</f>
        <v>0</v>
      </c>
      <c r="L7" s="54">
        <f>J7+K7</f>
        <v>0</v>
      </c>
      <c r="M7" s="55" t="s">
        <v>31</v>
      </c>
    </row>
    <row r="8" spans="2:13" ht="89.25" customHeight="1" x14ac:dyDescent="0.25">
      <c r="B8" s="55">
        <v>2</v>
      </c>
      <c r="C8" s="55" t="s">
        <v>21</v>
      </c>
      <c r="D8" s="55" t="s">
        <v>22</v>
      </c>
      <c r="E8" s="55" t="s">
        <v>15</v>
      </c>
      <c r="F8" s="54">
        <v>310265</v>
      </c>
      <c r="G8" s="54">
        <v>310265</v>
      </c>
      <c r="H8" s="55" t="s">
        <v>49</v>
      </c>
      <c r="I8" s="54"/>
      <c r="J8" s="54">
        <f t="shared" ref="J8:J40" si="0">F8*I8</f>
        <v>0</v>
      </c>
      <c r="K8" s="54">
        <f t="shared" ref="K8" si="1">J8*0.2</f>
        <v>0</v>
      </c>
      <c r="L8" s="54">
        <f t="shared" ref="L8:L40" si="2">J8+K8</f>
        <v>0</v>
      </c>
      <c r="M8" s="55" t="s">
        <v>33</v>
      </c>
    </row>
    <row r="9" spans="2:13" s="35" customFormat="1" ht="14.25" customHeight="1" x14ac:dyDescent="0.25">
      <c r="B9" s="36"/>
      <c r="C9" s="37" t="s">
        <v>44</v>
      </c>
      <c r="D9" s="36"/>
      <c r="E9" s="36"/>
      <c r="F9" s="38">
        <f>SUM(F7:F8)</f>
        <v>627604</v>
      </c>
      <c r="G9" s="38">
        <f>SUM(G7:G8)</f>
        <v>627604</v>
      </c>
      <c r="H9" s="36"/>
      <c r="I9" s="38"/>
      <c r="J9" s="38">
        <f>SUM(J7:J8)</f>
        <v>0</v>
      </c>
      <c r="K9" s="38">
        <f>SUM(K7:K8)</f>
        <v>0</v>
      </c>
      <c r="L9" s="38">
        <f>SUM(L7:L8)</f>
        <v>0</v>
      </c>
      <c r="M9" s="36"/>
    </row>
    <row r="10" spans="2:13" ht="58.5" customHeight="1" x14ac:dyDescent="0.25">
      <c r="B10" s="29">
        <v>1</v>
      </c>
      <c r="C10" s="5" t="s">
        <v>62</v>
      </c>
      <c r="D10" s="5" t="s">
        <v>35</v>
      </c>
      <c r="E10" s="14" t="s">
        <v>23</v>
      </c>
      <c r="F10" s="4">
        <v>2125</v>
      </c>
      <c r="G10" s="4">
        <v>2125</v>
      </c>
      <c r="H10" s="4" t="s">
        <v>50</v>
      </c>
      <c r="I10" s="4"/>
      <c r="J10" s="4">
        <f t="shared" si="0"/>
        <v>0</v>
      </c>
      <c r="K10" s="5">
        <v>0</v>
      </c>
      <c r="L10" s="4">
        <f t="shared" si="2"/>
        <v>0</v>
      </c>
      <c r="M10" s="70" t="s">
        <v>31</v>
      </c>
    </row>
    <row r="11" spans="2:13" ht="28.5" customHeight="1" x14ac:dyDescent="0.25">
      <c r="B11" s="29">
        <v>2</v>
      </c>
      <c r="C11" s="5" t="s">
        <v>24</v>
      </c>
      <c r="D11" s="5" t="s">
        <v>19</v>
      </c>
      <c r="E11" s="14" t="s">
        <v>23</v>
      </c>
      <c r="F11" s="4">
        <v>1690</v>
      </c>
      <c r="G11" s="4">
        <v>1690</v>
      </c>
      <c r="H11" s="4" t="s">
        <v>51</v>
      </c>
      <c r="I11" s="4"/>
      <c r="J11" s="54">
        <f t="shared" si="0"/>
        <v>0</v>
      </c>
      <c r="K11" s="55">
        <v>0</v>
      </c>
      <c r="L11" s="54">
        <f t="shared" si="2"/>
        <v>0</v>
      </c>
      <c r="M11" s="71"/>
    </row>
    <row r="12" spans="2:13" ht="35.25" customHeight="1" x14ac:dyDescent="0.25">
      <c r="B12" s="55">
        <v>3</v>
      </c>
      <c r="C12" s="55" t="s">
        <v>52</v>
      </c>
      <c r="D12" s="5" t="s">
        <v>19</v>
      </c>
      <c r="E12" s="14" t="s">
        <v>23</v>
      </c>
      <c r="F12" s="4">
        <v>986</v>
      </c>
      <c r="G12" s="4">
        <v>986</v>
      </c>
      <c r="H12" s="46" t="s">
        <v>53</v>
      </c>
      <c r="I12" s="4"/>
      <c r="J12" s="54">
        <f t="shared" si="0"/>
        <v>0</v>
      </c>
      <c r="K12" s="55">
        <v>0</v>
      </c>
      <c r="L12" s="54">
        <f t="shared" si="2"/>
        <v>0</v>
      </c>
      <c r="M12" s="71"/>
    </row>
    <row r="13" spans="2:13" ht="29.25" customHeight="1" x14ac:dyDescent="0.25">
      <c r="B13" s="55">
        <v>4</v>
      </c>
      <c r="C13" s="55" t="s">
        <v>54</v>
      </c>
      <c r="D13" s="46" t="s">
        <v>19</v>
      </c>
      <c r="E13" s="14" t="s">
        <v>23</v>
      </c>
      <c r="F13" s="4">
        <v>32972</v>
      </c>
      <c r="G13" s="4">
        <v>32972</v>
      </c>
      <c r="H13" s="46" t="s">
        <v>55</v>
      </c>
      <c r="I13" s="4"/>
      <c r="J13" s="54">
        <f t="shared" si="0"/>
        <v>0</v>
      </c>
      <c r="K13" s="55">
        <v>0</v>
      </c>
      <c r="L13" s="54">
        <f t="shared" si="2"/>
        <v>0</v>
      </c>
      <c r="M13" s="71"/>
    </row>
    <row r="14" spans="2:13" ht="56.25" customHeight="1" x14ac:dyDescent="0.25">
      <c r="B14" s="55">
        <v>5</v>
      </c>
      <c r="C14" s="55" t="s">
        <v>72</v>
      </c>
      <c r="D14" s="46" t="s">
        <v>19</v>
      </c>
      <c r="E14" s="14" t="s">
        <v>23</v>
      </c>
      <c r="F14" s="4">
        <v>14540</v>
      </c>
      <c r="G14" s="4">
        <v>14540</v>
      </c>
      <c r="H14" s="46" t="s">
        <v>71</v>
      </c>
      <c r="I14" s="4"/>
      <c r="J14" s="54">
        <f t="shared" si="0"/>
        <v>0</v>
      </c>
      <c r="K14" s="55">
        <v>0</v>
      </c>
      <c r="L14" s="54">
        <f t="shared" si="2"/>
        <v>0</v>
      </c>
      <c r="M14" s="71"/>
    </row>
    <row r="15" spans="2:13" ht="25.5" customHeight="1" x14ac:dyDescent="0.25">
      <c r="B15" s="55">
        <v>6</v>
      </c>
      <c r="C15" s="5" t="s">
        <v>25</v>
      </c>
      <c r="D15" s="5" t="s">
        <v>26</v>
      </c>
      <c r="E15" s="14" t="s">
        <v>56</v>
      </c>
      <c r="F15" s="4">
        <v>193.88</v>
      </c>
      <c r="G15" s="4">
        <v>208.88</v>
      </c>
      <c r="H15" s="70" t="s">
        <v>58</v>
      </c>
      <c r="I15" s="4"/>
      <c r="J15" s="54">
        <f t="shared" si="0"/>
        <v>0</v>
      </c>
      <c r="K15" s="55">
        <v>0</v>
      </c>
      <c r="L15" s="54">
        <f t="shared" si="2"/>
        <v>0</v>
      </c>
      <c r="M15" s="71"/>
    </row>
    <row r="16" spans="2:13" ht="24.75" customHeight="1" x14ac:dyDescent="0.25">
      <c r="B16" s="55">
        <v>7</v>
      </c>
      <c r="C16" s="46" t="s">
        <v>25</v>
      </c>
      <c r="D16" s="46" t="s">
        <v>26</v>
      </c>
      <c r="E16" s="14" t="s">
        <v>57</v>
      </c>
      <c r="F16" s="4">
        <v>36.380000000000003</v>
      </c>
      <c r="G16" s="4">
        <v>37.380000000000003</v>
      </c>
      <c r="H16" s="72"/>
      <c r="I16" s="4"/>
      <c r="J16" s="54">
        <f t="shared" si="0"/>
        <v>0</v>
      </c>
      <c r="K16" s="55">
        <v>0</v>
      </c>
      <c r="L16" s="54">
        <f t="shared" si="2"/>
        <v>0</v>
      </c>
      <c r="M16" s="71"/>
    </row>
    <row r="17" spans="2:13" ht="16.5" customHeight="1" x14ac:dyDescent="0.25">
      <c r="B17" s="55">
        <v>8</v>
      </c>
      <c r="C17" s="5" t="s">
        <v>27</v>
      </c>
      <c r="D17" s="5" t="s">
        <v>26</v>
      </c>
      <c r="E17" s="14" t="s">
        <v>59</v>
      </c>
      <c r="F17" s="4">
        <v>124.2</v>
      </c>
      <c r="G17" s="4">
        <v>134.19999999999999</v>
      </c>
      <c r="H17" s="46" t="s">
        <v>60</v>
      </c>
      <c r="I17" s="4"/>
      <c r="J17" s="54">
        <f t="shared" si="0"/>
        <v>0</v>
      </c>
      <c r="K17" s="55">
        <v>0</v>
      </c>
      <c r="L17" s="54">
        <f t="shared" si="2"/>
        <v>0</v>
      </c>
      <c r="M17" s="71"/>
    </row>
    <row r="18" spans="2:13" ht="16.5" customHeight="1" x14ac:dyDescent="0.25">
      <c r="B18" s="55">
        <v>9</v>
      </c>
      <c r="C18" s="46" t="s">
        <v>27</v>
      </c>
      <c r="D18" s="46" t="s">
        <v>26</v>
      </c>
      <c r="E18" s="14" t="s">
        <v>59</v>
      </c>
      <c r="F18" s="4">
        <v>13.8</v>
      </c>
      <c r="G18" s="4">
        <v>18.8</v>
      </c>
      <c r="H18" s="46" t="s">
        <v>60</v>
      </c>
      <c r="I18" s="4"/>
      <c r="J18" s="54">
        <f t="shared" si="0"/>
        <v>0</v>
      </c>
      <c r="K18" s="55">
        <v>0</v>
      </c>
      <c r="L18" s="54">
        <f t="shared" si="2"/>
        <v>0</v>
      </c>
      <c r="M18" s="71"/>
    </row>
    <row r="19" spans="2:13" ht="45" customHeight="1" x14ac:dyDescent="0.25">
      <c r="B19" s="55">
        <v>10</v>
      </c>
      <c r="C19" s="5" t="s">
        <v>66</v>
      </c>
      <c r="D19" s="5" t="s">
        <v>19</v>
      </c>
      <c r="E19" s="14" t="s">
        <v>59</v>
      </c>
      <c r="F19" s="4">
        <v>85</v>
      </c>
      <c r="G19" s="4">
        <v>95</v>
      </c>
      <c r="H19" s="46" t="s">
        <v>61</v>
      </c>
      <c r="I19" s="4"/>
      <c r="J19" s="54">
        <f t="shared" si="0"/>
        <v>0</v>
      </c>
      <c r="K19" s="55">
        <v>0</v>
      </c>
      <c r="L19" s="54">
        <f t="shared" si="2"/>
        <v>0</v>
      </c>
      <c r="M19" s="71"/>
    </row>
    <row r="20" spans="2:13" ht="45" customHeight="1" x14ac:dyDescent="0.25">
      <c r="B20" s="55">
        <v>11</v>
      </c>
      <c r="C20" s="46" t="s">
        <v>66</v>
      </c>
      <c r="D20" s="46" t="s">
        <v>19</v>
      </c>
      <c r="E20" s="14" t="s">
        <v>59</v>
      </c>
      <c r="F20" s="4">
        <v>31</v>
      </c>
      <c r="G20" s="4">
        <v>41</v>
      </c>
      <c r="H20" s="46" t="s">
        <v>61</v>
      </c>
      <c r="I20" s="4"/>
      <c r="J20" s="54">
        <f t="shared" si="0"/>
        <v>0</v>
      </c>
      <c r="K20" s="55">
        <v>0</v>
      </c>
      <c r="L20" s="54">
        <f t="shared" si="2"/>
        <v>0</v>
      </c>
      <c r="M20" s="71"/>
    </row>
    <row r="21" spans="2:13" ht="19.5" customHeight="1" x14ac:dyDescent="0.25">
      <c r="B21" s="55">
        <v>12</v>
      </c>
      <c r="C21" s="34" t="s">
        <v>46</v>
      </c>
      <c r="D21" s="34" t="s">
        <v>19</v>
      </c>
      <c r="E21" s="14" t="s">
        <v>56</v>
      </c>
      <c r="F21" s="4">
        <v>656</v>
      </c>
      <c r="G21" s="4">
        <v>714.5</v>
      </c>
      <c r="H21" s="46" t="s">
        <v>58</v>
      </c>
      <c r="I21" s="4"/>
      <c r="J21" s="54">
        <f t="shared" si="0"/>
        <v>0</v>
      </c>
      <c r="K21" s="55">
        <v>0</v>
      </c>
      <c r="L21" s="54">
        <f t="shared" si="2"/>
        <v>0</v>
      </c>
      <c r="M21" s="71"/>
    </row>
    <row r="22" spans="2:13" ht="19.5" customHeight="1" x14ac:dyDescent="0.25">
      <c r="B22" s="55">
        <v>13</v>
      </c>
      <c r="C22" s="34" t="s">
        <v>47</v>
      </c>
      <c r="D22" s="34" t="s">
        <v>19</v>
      </c>
      <c r="E22" s="14" t="s">
        <v>56</v>
      </c>
      <c r="F22" s="4">
        <v>257</v>
      </c>
      <c r="G22" s="4">
        <v>310.5</v>
      </c>
      <c r="H22" s="46" t="s">
        <v>58</v>
      </c>
      <c r="I22" s="4"/>
      <c r="J22" s="54">
        <f t="shared" si="0"/>
        <v>0</v>
      </c>
      <c r="K22" s="55">
        <v>0</v>
      </c>
      <c r="L22" s="54">
        <f t="shared" si="2"/>
        <v>0</v>
      </c>
      <c r="M22" s="72"/>
    </row>
    <row r="23" spans="2:13" s="35" customFormat="1" ht="16.5" customHeight="1" x14ac:dyDescent="0.25">
      <c r="B23" s="36"/>
      <c r="C23" s="37" t="s">
        <v>44</v>
      </c>
      <c r="D23" s="36"/>
      <c r="E23" s="36"/>
      <c r="F23" s="38">
        <f>SUM(F10:F22)</f>
        <v>53710.259999999995</v>
      </c>
      <c r="G23" s="38">
        <f>SUM(G10:G22)</f>
        <v>53873.259999999995</v>
      </c>
      <c r="H23" s="36"/>
      <c r="I23" s="38"/>
      <c r="J23" s="38">
        <f>SUM(J10:J22)</f>
        <v>0</v>
      </c>
      <c r="K23" s="36">
        <f>SUM(K10:K22)</f>
        <v>0</v>
      </c>
      <c r="L23" s="38">
        <f>SUM(L10:L22)</f>
        <v>0</v>
      </c>
      <c r="M23" s="36"/>
    </row>
    <row r="24" spans="2:13" ht="34.5" customHeight="1" x14ac:dyDescent="0.25">
      <c r="B24" s="55">
        <v>1</v>
      </c>
      <c r="C24" s="55" t="s">
        <v>28</v>
      </c>
      <c r="D24" s="55" t="s">
        <v>19</v>
      </c>
      <c r="E24" s="54" t="s">
        <v>23</v>
      </c>
      <c r="F24" s="54">
        <v>30616</v>
      </c>
      <c r="G24" s="54">
        <v>30617</v>
      </c>
      <c r="H24" s="55"/>
      <c r="I24" s="54"/>
      <c r="J24" s="54">
        <f t="shared" si="0"/>
        <v>0</v>
      </c>
      <c r="K24" s="55">
        <v>0</v>
      </c>
      <c r="L24" s="54">
        <f t="shared" si="2"/>
        <v>0</v>
      </c>
      <c r="M24" s="68" t="s">
        <v>34</v>
      </c>
    </row>
    <row r="25" spans="2:13" ht="28.5" customHeight="1" x14ac:dyDescent="0.25">
      <c r="B25" s="55">
        <v>2</v>
      </c>
      <c r="C25" s="55" t="s">
        <v>29</v>
      </c>
      <c r="D25" s="55" t="s">
        <v>19</v>
      </c>
      <c r="E25" s="54" t="s">
        <v>23</v>
      </c>
      <c r="F25" s="54">
        <v>2553</v>
      </c>
      <c r="G25" s="54">
        <v>2553</v>
      </c>
      <c r="H25" s="55"/>
      <c r="I25" s="54"/>
      <c r="J25" s="54">
        <f t="shared" si="0"/>
        <v>0</v>
      </c>
      <c r="K25" s="55">
        <v>0</v>
      </c>
      <c r="L25" s="54">
        <f t="shared" si="2"/>
        <v>0</v>
      </c>
      <c r="M25" s="68"/>
    </row>
    <row r="26" spans="2:13" s="35" customFormat="1" ht="17.25" customHeight="1" x14ac:dyDescent="0.25">
      <c r="B26" s="36"/>
      <c r="C26" s="37" t="s">
        <v>44</v>
      </c>
      <c r="D26" s="36"/>
      <c r="E26" s="36"/>
      <c r="F26" s="38">
        <f>SUM(F24:F25)</f>
        <v>33169</v>
      </c>
      <c r="G26" s="38">
        <f>SUM(G24:G25)</f>
        <v>33170</v>
      </c>
      <c r="H26" s="36"/>
      <c r="I26" s="38"/>
      <c r="J26" s="38">
        <f>SUM(J24:J25)</f>
        <v>0</v>
      </c>
      <c r="K26" s="36">
        <f>SUM(K24:K25)</f>
        <v>0</v>
      </c>
      <c r="L26" s="38">
        <f>SUM(L24:L25)</f>
        <v>0</v>
      </c>
      <c r="M26" s="36"/>
    </row>
    <row r="27" spans="2:13" ht="57" customHeight="1" x14ac:dyDescent="0.25">
      <c r="B27" s="29">
        <v>1</v>
      </c>
      <c r="C27" s="34" t="s">
        <v>62</v>
      </c>
      <c r="D27" s="5" t="s">
        <v>35</v>
      </c>
      <c r="E27" s="14" t="s">
        <v>23</v>
      </c>
      <c r="F27" s="4">
        <v>4125</v>
      </c>
      <c r="G27" s="4">
        <v>4125</v>
      </c>
      <c r="H27" s="46" t="s">
        <v>50</v>
      </c>
      <c r="I27" s="4"/>
      <c r="J27" s="4">
        <f t="shared" si="0"/>
        <v>0</v>
      </c>
      <c r="K27" s="5">
        <v>0</v>
      </c>
      <c r="L27" s="4">
        <f t="shared" si="2"/>
        <v>0</v>
      </c>
      <c r="M27" s="70" t="s">
        <v>30</v>
      </c>
    </row>
    <row r="28" spans="2:13" ht="19.5" customHeight="1" x14ac:dyDescent="0.25">
      <c r="B28" s="29">
        <v>2</v>
      </c>
      <c r="C28" s="5" t="s">
        <v>24</v>
      </c>
      <c r="D28" s="5" t="s">
        <v>19</v>
      </c>
      <c r="E28" s="14" t="s">
        <v>23</v>
      </c>
      <c r="F28" s="4">
        <v>4005</v>
      </c>
      <c r="G28" s="4">
        <v>4005</v>
      </c>
      <c r="H28" s="46" t="s">
        <v>51</v>
      </c>
      <c r="I28" s="4"/>
      <c r="J28" s="54">
        <f t="shared" si="0"/>
        <v>0</v>
      </c>
      <c r="K28" s="55">
        <v>0</v>
      </c>
      <c r="L28" s="54">
        <f t="shared" si="2"/>
        <v>0</v>
      </c>
      <c r="M28" s="71"/>
    </row>
    <row r="29" spans="2:13" ht="25.5" x14ac:dyDescent="0.25">
      <c r="B29" s="55">
        <v>3</v>
      </c>
      <c r="C29" s="55" t="s">
        <v>63</v>
      </c>
      <c r="D29" s="5" t="s">
        <v>19</v>
      </c>
      <c r="E29" s="14" t="s">
        <v>23</v>
      </c>
      <c r="F29" s="4">
        <v>5529</v>
      </c>
      <c r="G29" s="4">
        <v>5529</v>
      </c>
      <c r="H29" s="46" t="s">
        <v>55</v>
      </c>
      <c r="I29" s="4"/>
      <c r="J29" s="54">
        <f t="shared" si="0"/>
        <v>0</v>
      </c>
      <c r="K29" s="55">
        <v>0</v>
      </c>
      <c r="L29" s="54">
        <f t="shared" si="2"/>
        <v>0</v>
      </c>
      <c r="M29" s="71"/>
    </row>
    <row r="30" spans="2:13" ht="50.25" customHeight="1" x14ac:dyDescent="0.25">
      <c r="B30" s="55">
        <v>4</v>
      </c>
      <c r="C30" s="55" t="s">
        <v>64</v>
      </c>
      <c r="D30" s="46" t="s">
        <v>19</v>
      </c>
      <c r="E30" s="14" t="s">
        <v>23</v>
      </c>
      <c r="F30" s="4">
        <v>3968</v>
      </c>
      <c r="G30" s="4">
        <v>3968</v>
      </c>
      <c r="H30" s="46" t="s">
        <v>53</v>
      </c>
      <c r="I30" s="4"/>
      <c r="J30" s="54">
        <f t="shared" si="0"/>
        <v>0</v>
      </c>
      <c r="K30" s="55">
        <v>0</v>
      </c>
      <c r="L30" s="54">
        <f t="shared" si="2"/>
        <v>0</v>
      </c>
      <c r="M30" s="71"/>
    </row>
    <row r="31" spans="2:13" ht="50.25" customHeight="1" x14ac:dyDescent="0.25">
      <c r="B31" s="55">
        <v>5</v>
      </c>
      <c r="C31" s="55" t="s">
        <v>73</v>
      </c>
      <c r="D31" s="46" t="s">
        <v>19</v>
      </c>
      <c r="E31" s="14" t="s">
        <v>23</v>
      </c>
      <c r="F31" s="54">
        <v>4363</v>
      </c>
      <c r="G31" s="54">
        <v>4363</v>
      </c>
      <c r="H31" s="46" t="s">
        <v>74</v>
      </c>
      <c r="I31" s="4"/>
      <c r="J31" s="54">
        <f t="shared" si="0"/>
        <v>0</v>
      </c>
      <c r="K31" s="55">
        <v>0</v>
      </c>
      <c r="L31" s="54">
        <f t="shared" si="2"/>
        <v>0</v>
      </c>
      <c r="M31" s="71"/>
    </row>
    <row r="32" spans="2:13" ht="18" customHeight="1" x14ac:dyDescent="0.25">
      <c r="B32" s="55">
        <v>6</v>
      </c>
      <c r="C32" s="34" t="s">
        <v>25</v>
      </c>
      <c r="D32" s="34" t="s">
        <v>26</v>
      </c>
      <c r="E32" s="14" t="s">
        <v>56</v>
      </c>
      <c r="F32" s="4">
        <v>807.5</v>
      </c>
      <c r="G32" s="4">
        <v>880</v>
      </c>
      <c r="H32" s="46" t="s">
        <v>58</v>
      </c>
      <c r="I32" s="4"/>
      <c r="J32" s="54">
        <f t="shared" si="0"/>
        <v>0</v>
      </c>
      <c r="K32" s="55">
        <v>0</v>
      </c>
      <c r="L32" s="54">
        <f t="shared" si="2"/>
        <v>0</v>
      </c>
      <c r="M32" s="71"/>
    </row>
    <row r="33" spans="2:13" ht="18" customHeight="1" x14ac:dyDescent="0.25">
      <c r="B33" s="55">
        <v>7</v>
      </c>
      <c r="C33" s="46" t="s">
        <v>25</v>
      </c>
      <c r="D33" s="46" t="s">
        <v>26</v>
      </c>
      <c r="E33" s="14" t="s">
        <v>56</v>
      </c>
      <c r="F33" s="4">
        <v>109.59</v>
      </c>
      <c r="G33" s="4">
        <v>124.09</v>
      </c>
      <c r="H33" s="46" t="s">
        <v>58</v>
      </c>
      <c r="I33" s="4"/>
      <c r="J33" s="54">
        <f t="shared" si="0"/>
        <v>0</v>
      </c>
      <c r="K33" s="55">
        <v>0</v>
      </c>
      <c r="L33" s="54">
        <f t="shared" si="2"/>
        <v>0</v>
      </c>
      <c r="M33" s="71"/>
    </row>
    <row r="34" spans="2:13" ht="18" customHeight="1" x14ac:dyDescent="0.25">
      <c r="B34" s="55">
        <v>8</v>
      </c>
      <c r="C34" s="34" t="s">
        <v>27</v>
      </c>
      <c r="D34" s="34" t="s">
        <v>26</v>
      </c>
      <c r="E34" s="14" t="s">
        <v>56</v>
      </c>
      <c r="F34" s="4">
        <v>469.2</v>
      </c>
      <c r="G34" s="4">
        <v>512.70000000000005</v>
      </c>
      <c r="H34" s="46" t="s">
        <v>60</v>
      </c>
      <c r="I34" s="4"/>
      <c r="J34" s="54">
        <f t="shared" si="0"/>
        <v>0</v>
      </c>
      <c r="K34" s="55">
        <v>0</v>
      </c>
      <c r="L34" s="54">
        <f t="shared" si="2"/>
        <v>0</v>
      </c>
      <c r="M34" s="71"/>
    </row>
    <row r="35" spans="2:13" ht="18" customHeight="1" x14ac:dyDescent="0.25">
      <c r="B35" s="55">
        <v>9</v>
      </c>
      <c r="C35" s="46" t="s">
        <v>27</v>
      </c>
      <c r="D35" s="46" t="s">
        <v>26</v>
      </c>
      <c r="E35" s="14" t="s">
        <v>56</v>
      </c>
      <c r="F35" s="4">
        <v>78.2</v>
      </c>
      <c r="G35" s="4">
        <v>92.7</v>
      </c>
      <c r="H35" s="46" t="s">
        <v>60</v>
      </c>
      <c r="I35" s="4"/>
      <c r="J35" s="54">
        <f t="shared" si="0"/>
        <v>0</v>
      </c>
      <c r="K35" s="55">
        <v>0</v>
      </c>
      <c r="L35" s="54">
        <f t="shared" si="2"/>
        <v>0</v>
      </c>
      <c r="M35" s="71"/>
    </row>
    <row r="36" spans="2:13" ht="48" customHeight="1" x14ac:dyDescent="0.25">
      <c r="B36" s="55">
        <v>10</v>
      </c>
      <c r="C36" s="5" t="s">
        <v>65</v>
      </c>
      <c r="D36" s="5" t="s">
        <v>19</v>
      </c>
      <c r="E36" s="14" t="s">
        <v>59</v>
      </c>
      <c r="F36" s="4">
        <v>1602</v>
      </c>
      <c r="G36" s="4">
        <v>1632</v>
      </c>
      <c r="H36" s="46" t="s">
        <v>61</v>
      </c>
      <c r="I36" s="4"/>
      <c r="J36" s="54">
        <f t="shared" si="0"/>
        <v>0</v>
      </c>
      <c r="K36" s="55">
        <v>0</v>
      </c>
      <c r="L36" s="54">
        <f t="shared" si="2"/>
        <v>0</v>
      </c>
      <c r="M36" s="71"/>
    </row>
    <row r="37" spans="2:13" ht="48" customHeight="1" x14ac:dyDescent="0.25">
      <c r="B37" s="55">
        <v>11</v>
      </c>
      <c r="C37" s="46" t="s">
        <v>65</v>
      </c>
      <c r="D37" s="46" t="s">
        <v>19</v>
      </c>
      <c r="E37" s="14" t="s">
        <v>59</v>
      </c>
      <c r="F37" s="4">
        <v>248</v>
      </c>
      <c r="G37" s="4">
        <v>262</v>
      </c>
      <c r="H37" s="46" t="s">
        <v>61</v>
      </c>
      <c r="I37" s="4"/>
      <c r="J37" s="54">
        <f t="shared" si="0"/>
        <v>0</v>
      </c>
      <c r="K37" s="55">
        <v>0</v>
      </c>
      <c r="L37" s="54">
        <f t="shared" si="2"/>
        <v>0</v>
      </c>
      <c r="M37" s="71"/>
    </row>
    <row r="38" spans="2:13" ht="48" customHeight="1" x14ac:dyDescent="0.25">
      <c r="B38" s="55">
        <v>12</v>
      </c>
      <c r="C38" s="46" t="s">
        <v>65</v>
      </c>
      <c r="D38" s="46" t="s">
        <v>19</v>
      </c>
      <c r="E38" s="14" t="s">
        <v>59</v>
      </c>
      <c r="F38" s="4">
        <v>87</v>
      </c>
      <c r="G38" s="4">
        <v>97</v>
      </c>
      <c r="H38" s="46" t="s">
        <v>61</v>
      </c>
      <c r="I38" s="4"/>
      <c r="J38" s="54">
        <f t="shared" si="0"/>
        <v>0</v>
      </c>
      <c r="K38" s="55">
        <v>0</v>
      </c>
      <c r="L38" s="54">
        <f t="shared" si="2"/>
        <v>0</v>
      </c>
      <c r="M38" s="71"/>
    </row>
    <row r="39" spans="2:13" ht="21.75" customHeight="1" x14ac:dyDescent="0.25">
      <c r="B39" s="55">
        <v>13</v>
      </c>
      <c r="C39" s="34" t="s">
        <v>46</v>
      </c>
      <c r="D39" s="34" t="s">
        <v>19</v>
      </c>
      <c r="E39" s="14" t="s">
        <v>56</v>
      </c>
      <c r="F39" s="4">
        <v>2289</v>
      </c>
      <c r="G39" s="4">
        <v>2390.5</v>
      </c>
      <c r="H39" s="46" t="s">
        <v>58</v>
      </c>
      <c r="I39" s="4"/>
      <c r="J39" s="54">
        <f t="shared" si="0"/>
        <v>0</v>
      </c>
      <c r="K39" s="55">
        <v>0</v>
      </c>
      <c r="L39" s="54">
        <f t="shared" si="2"/>
        <v>0</v>
      </c>
      <c r="M39" s="71"/>
    </row>
    <row r="40" spans="2:13" ht="21.75" customHeight="1" x14ac:dyDescent="0.25">
      <c r="B40" s="55">
        <v>14</v>
      </c>
      <c r="C40" s="34" t="s">
        <v>47</v>
      </c>
      <c r="D40" s="34" t="s">
        <v>19</v>
      </c>
      <c r="E40" s="14" t="s">
        <v>56</v>
      </c>
      <c r="F40" s="4">
        <v>1060</v>
      </c>
      <c r="G40" s="4">
        <v>1161.5</v>
      </c>
      <c r="H40" s="46" t="s">
        <v>58</v>
      </c>
      <c r="I40" s="4"/>
      <c r="J40" s="54">
        <f t="shared" si="0"/>
        <v>0</v>
      </c>
      <c r="K40" s="55">
        <v>0</v>
      </c>
      <c r="L40" s="54">
        <f t="shared" si="2"/>
        <v>0</v>
      </c>
      <c r="M40" s="72"/>
    </row>
    <row r="41" spans="2:13" s="35" customFormat="1" ht="12.75" customHeight="1" x14ac:dyDescent="0.25">
      <c r="B41" s="36"/>
      <c r="C41" s="37" t="s">
        <v>44</v>
      </c>
      <c r="D41" s="36"/>
      <c r="E41" s="36"/>
      <c r="F41" s="38">
        <f>SUM(F27:F40)</f>
        <v>28740.49</v>
      </c>
      <c r="G41" s="38">
        <f>SUM(G27:G40)</f>
        <v>29142.49</v>
      </c>
      <c r="H41" s="36"/>
      <c r="I41" s="38"/>
      <c r="J41" s="38">
        <f>SUM(J27:J40)</f>
        <v>0</v>
      </c>
      <c r="K41" s="36">
        <f>SUM(K27:K40)</f>
        <v>0</v>
      </c>
      <c r="L41" s="38">
        <f>SUM(L27:L40)</f>
        <v>0</v>
      </c>
      <c r="M41" s="36"/>
    </row>
    <row r="42" spans="2:13" s="20" customFormat="1" ht="15" customHeight="1" x14ac:dyDescent="0.25">
      <c r="B42" s="66" t="s">
        <v>45</v>
      </c>
      <c r="C42" s="67"/>
      <c r="D42" s="58"/>
      <c r="E42" s="58"/>
      <c r="F42" s="39">
        <f>F9+F23+F26+F41</f>
        <v>743223.75</v>
      </c>
      <c r="G42" s="39">
        <f>G9+G23+G26+G41</f>
        <v>743789.75</v>
      </c>
      <c r="H42" s="40" t="s">
        <v>11</v>
      </c>
      <c r="I42" s="40" t="s">
        <v>11</v>
      </c>
      <c r="J42" s="39">
        <f>J9+J23+J26+J41</f>
        <v>0</v>
      </c>
      <c r="K42" s="39">
        <f>K9+K23+K26+K41</f>
        <v>0</v>
      </c>
      <c r="L42" s="39">
        <f>L9+L23+L26+L41</f>
        <v>0</v>
      </c>
      <c r="M42" s="41"/>
    </row>
    <row r="43" spans="2:13" s="1" customFormat="1" x14ac:dyDescent="0.2">
      <c r="B43" s="2"/>
      <c r="L43" s="15"/>
    </row>
    <row r="44" spans="2:13" s="6" customFormat="1" x14ac:dyDescent="0.2">
      <c r="B44" s="30"/>
      <c r="C44" s="8" t="s">
        <v>12</v>
      </c>
      <c r="D44" s="11"/>
      <c r="E44" s="10" t="s">
        <v>13</v>
      </c>
    </row>
    <row r="45" spans="2:13" s="1" customFormat="1" x14ac:dyDescent="0.2">
      <c r="B45" s="2"/>
      <c r="D45" s="12" t="s">
        <v>14</v>
      </c>
    </row>
  </sheetData>
  <mergeCells count="6">
    <mergeCell ref="B42:C42"/>
    <mergeCell ref="M24:M25"/>
    <mergeCell ref="B4:M4"/>
    <mergeCell ref="M10:M22"/>
    <mergeCell ref="M27:M40"/>
    <mergeCell ref="H15:H16"/>
  </mergeCells>
  <printOptions horizontalCentered="1"/>
  <pageMargins left="0.19685039370078741" right="0.19685039370078741" top="0.59055118110236227" bottom="0.35433070866141736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5"/>
  <sheetViews>
    <sheetView zoomScaleNormal="100" workbookViewId="0">
      <selection activeCell="C22" sqref="C22"/>
    </sheetView>
  </sheetViews>
  <sheetFormatPr defaultRowHeight="12.75" x14ac:dyDescent="0.25"/>
  <cols>
    <col min="1" max="1" width="2.85546875" style="24" customWidth="1"/>
    <col min="2" max="2" width="9.140625" style="31"/>
    <col min="3" max="3" width="26.85546875" style="24" customWidth="1"/>
    <col min="4" max="4" width="14.5703125" style="24" customWidth="1"/>
    <col min="5" max="5" width="11.28515625" style="24" customWidth="1"/>
    <col min="6" max="6" width="13.28515625" style="24" customWidth="1"/>
    <col min="7" max="7" width="12.42578125" style="24" customWidth="1"/>
    <col min="8" max="8" width="19.7109375" style="24" customWidth="1"/>
    <col min="9" max="9" width="15.140625" style="24" customWidth="1"/>
    <col min="10" max="10" width="14.42578125" style="24" bestFit="1" customWidth="1"/>
    <col min="11" max="11" width="11" style="24" customWidth="1"/>
    <col min="12" max="12" width="15.5703125" style="24" customWidth="1"/>
    <col min="13" max="13" width="29.140625" style="24" customWidth="1"/>
    <col min="14" max="16384" width="9.140625" style="24"/>
  </cols>
  <sheetData>
    <row r="1" spans="2:13" x14ac:dyDescent="0.2">
      <c r="M1" s="7" t="s">
        <v>48</v>
      </c>
    </row>
    <row r="2" spans="2:13" x14ac:dyDescent="0.25">
      <c r="B2" s="32"/>
      <c r="C2" s="27"/>
      <c r="D2" s="27"/>
      <c r="E2" s="27"/>
      <c r="F2" s="27"/>
      <c r="G2" s="27"/>
      <c r="H2" s="27"/>
      <c r="I2" s="27"/>
      <c r="J2" s="27"/>
      <c r="K2" s="27"/>
      <c r="L2" s="27"/>
      <c r="M2" s="8" t="s">
        <v>18</v>
      </c>
    </row>
    <row r="3" spans="2:13" x14ac:dyDescent="0.25">
      <c r="B3" s="32"/>
      <c r="C3" s="27"/>
      <c r="D3" s="27"/>
      <c r="E3" s="27"/>
      <c r="F3" s="27"/>
      <c r="G3" s="27"/>
      <c r="H3" s="27"/>
      <c r="I3" s="27"/>
      <c r="J3" s="27"/>
      <c r="K3" s="27"/>
      <c r="L3" s="27"/>
      <c r="M3" s="8"/>
    </row>
    <row r="4" spans="2:13" ht="14.25" x14ac:dyDescent="0.25">
      <c r="B4" s="69" t="s">
        <v>40</v>
      </c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</row>
    <row r="5" spans="2:13" x14ac:dyDescent="0.25"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</row>
    <row r="6" spans="2:13" ht="38.25" customHeight="1" x14ac:dyDescent="0.25">
      <c r="B6" s="25" t="s">
        <v>0</v>
      </c>
      <c r="C6" s="9" t="s">
        <v>1</v>
      </c>
      <c r="D6" s="9" t="s">
        <v>17</v>
      </c>
      <c r="E6" s="9" t="s">
        <v>16</v>
      </c>
      <c r="F6" s="25" t="s">
        <v>2</v>
      </c>
      <c r="G6" s="25" t="s">
        <v>3</v>
      </c>
      <c r="H6" s="9" t="s">
        <v>20</v>
      </c>
      <c r="I6" s="9" t="s">
        <v>6</v>
      </c>
      <c r="J6" s="9" t="s">
        <v>7</v>
      </c>
      <c r="K6" s="9" t="s">
        <v>8</v>
      </c>
      <c r="L6" s="9" t="s">
        <v>9</v>
      </c>
      <c r="M6" s="9" t="s">
        <v>4</v>
      </c>
    </row>
    <row r="7" spans="2:13" ht="38.25" x14ac:dyDescent="0.25">
      <c r="B7" s="3">
        <v>1</v>
      </c>
      <c r="C7" s="3" t="s">
        <v>67</v>
      </c>
      <c r="D7" s="13" t="s">
        <v>35</v>
      </c>
      <c r="E7" s="13" t="s">
        <v>23</v>
      </c>
      <c r="F7" s="14">
        <v>6192</v>
      </c>
      <c r="G7" s="14">
        <v>6192</v>
      </c>
      <c r="H7" s="47" t="s">
        <v>50</v>
      </c>
      <c r="I7" s="4"/>
      <c r="J7" s="4">
        <f>F7*I7</f>
        <v>0</v>
      </c>
      <c r="K7" s="5">
        <v>0</v>
      </c>
      <c r="L7" s="4">
        <f>J7+K7</f>
        <v>0</v>
      </c>
      <c r="M7" s="73" t="s">
        <v>30</v>
      </c>
    </row>
    <row r="8" spans="2:13" ht="30" customHeight="1" x14ac:dyDescent="0.25">
      <c r="B8" s="3">
        <v>2</v>
      </c>
      <c r="C8" s="13" t="s">
        <v>24</v>
      </c>
      <c r="D8" s="13" t="s">
        <v>19</v>
      </c>
      <c r="E8" s="13" t="s">
        <v>23</v>
      </c>
      <c r="F8" s="14">
        <v>3539</v>
      </c>
      <c r="G8" s="14">
        <v>3539</v>
      </c>
      <c r="H8" s="47" t="s">
        <v>51</v>
      </c>
      <c r="I8" s="4"/>
      <c r="J8" s="4">
        <f t="shared" ref="J8:J11" si="0">F8*I8</f>
        <v>0</v>
      </c>
      <c r="K8" s="5">
        <v>0</v>
      </c>
      <c r="L8" s="4">
        <f t="shared" ref="L8:L11" si="1">J8+K8</f>
        <v>0</v>
      </c>
      <c r="M8" s="74"/>
    </row>
    <row r="9" spans="2:13" ht="39" customHeight="1" x14ac:dyDescent="0.25">
      <c r="B9" s="53">
        <v>3</v>
      </c>
      <c r="C9" s="53" t="s">
        <v>52</v>
      </c>
      <c r="D9" s="13" t="s">
        <v>19</v>
      </c>
      <c r="E9" s="13" t="s">
        <v>23</v>
      </c>
      <c r="F9" s="14">
        <v>2035</v>
      </c>
      <c r="G9" s="14">
        <v>2035</v>
      </c>
      <c r="H9" s="47" t="s">
        <v>53</v>
      </c>
      <c r="I9" s="4"/>
      <c r="J9" s="4">
        <f t="shared" si="0"/>
        <v>0</v>
      </c>
      <c r="K9" s="5">
        <v>0</v>
      </c>
      <c r="L9" s="4">
        <f t="shared" si="1"/>
        <v>0</v>
      </c>
      <c r="M9" s="74"/>
    </row>
    <row r="10" spans="2:13" ht="31.5" customHeight="1" x14ac:dyDescent="0.25">
      <c r="B10" s="53">
        <v>4</v>
      </c>
      <c r="C10" s="53" t="s">
        <v>68</v>
      </c>
      <c r="D10" s="47" t="s">
        <v>19</v>
      </c>
      <c r="E10" s="47" t="s">
        <v>23</v>
      </c>
      <c r="F10" s="14">
        <v>3366</v>
      </c>
      <c r="G10" s="14">
        <v>3366</v>
      </c>
      <c r="H10" s="47" t="s">
        <v>55</v>
      </c>
      <c r="I10" s="4"/>
      <c r="J10" s="4">
        <f t="shared" si="0"/>
        <v>0</v>
      </c>
      <c r="K10" s="46">
        <v>0</v>
      </c>
      <c r="L10" s="4">
        <f t="shared" si="1"/>
        <v>0</v>
      </c>
      <c r="M10" s="74"/>
    </row>
    <row r="11" spans="2:13" ht="39" customHeight="1" x14ac:dyDescent="0.25">
      <c r="B11" s="53">
        <v>5</v>
      </c>
      <c r="C11" s="53" t="s">
        <v>75</v>
      </c>
      <c r="D11" s="51" t="s">
        <v>19</v>
      </c>
      <c r="E11" s="51" t="s">
        <v>23</v>
      </c>
      <c r="F11" s="14">
        <v>20787</v>
      </c>
      <c r="G11" s="14">
        <v>20787</v>
      </c>
      <c r="H11" s="51" t="s">
        <v>76</v>
      </c>
      <c r="I11" s="4"/>
      <c r="J11" s="4">
        <f t="shared" si="0"/>
        <v>0</v>
      </c>
      <c r="K11" s="46">
        <v>0</v>
      </c>
      <c r="L11" s="4">
        <f t="shared" si="1"/>
        <v>0</v>
      </c>
      <c r="M11" s="75"/>
    </row>
    <row r="12" spans="2:13" s="28" customFormat="1" ht="15" customHeight="1" x14ac:dyDescent="0.25">
      <c r="B12" s="76" t="s">
        <v>44</v>
      </c>
      <c r="C12" s="77"/>
      <c r="D12" s="62"/>
      <c r="E12" s="63"/>
      <c r="F12" s="59">
        <f>SUM(F7:F11)</f>
        <v>35919</v>
      </c>
      <c r="G12" s="59">
        <f>SUM(G7:G11)</f>
        <v>35919</v>
      </c>
      <c r="H12" s="60" t="s">
        <v>11</v>
      </c>
      <c r="I12" s="60" t="s">
        <v>11</v>
      </c>
      <c r="J12" s="59">
        <f>SUM(J7:J11)</f>
        <v>0</v>
      </c>
      <c r="K12" s="61">
        <f>SUM(K7:K11)</f>
        <v>0</v>
      </c>
      <c r="L12" s="59">
        <f>SUM(L7:L11)</f>
        <v>0</v>
      </c>
      <c r="M12" s="60" t="s">
        <v>11</v>
      </c>
    </row>
    <row r="13" spans="2:13" s="1" customFormat="1" ht="38.25" customHeight="1" x14ac:dyDescent="0.2">
      <c r="B13" s="2"/>
      <c r="L13" s="15"/>
    </row>
    <row r="14" spans="2:13" s="6" customFormat="1" x14ac:dyDescent="0.2">
      <c r="B14" s="30"/>
      <c r="C14" s="8" t="s">
        <v>12</v>
      </c>
      <c r="D14" s="11"/>
      <c r="E14" s="10" t="s">
        <v>13</v>
      </c>
    </row>
    <row r="15" spans="2:13" s="1" customFormat="1" x14ac:dyDescent="0.2">
      <c r="B15" s="2"/>
      <c r="D15" s="12" t="s">
        <v>14</v>
      </c>
    </row>
  </sheetData>
  <mergeCells count="3">
    <mergeCell ref="B4:M4"/>
    <mergeCell ref="M7:M11"/>
    <mergeCell ref="B12:C12"/>
  </mergeCells>
  <printOptions horizontalCentered="1"/>
  <pageMargins left="0.19685039370078741" right="0.19685039370078741" top="0.59055118110236227" bottom="0.35433070866141736" header="0.31496062992125984" footer="0.31496062992125984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9"/>
  <sheetViews>
    <sheetView zoomScaleNormal="100" zoomScaleSheetLayoutView="80" workbookViewId="0">
      <selection activeCell="P9" sqref="P9"/>
    </sheetView>
  </sheetViews>
  <sheetFormatPr defaultRowHeight="12.75" x14ac:dyDescent="0.25"/>
  <cols>
    <col min="1" max="1" width="1.85546875" style="22" customWidth="1"/>
    <col min="2" max="2" width="6" style="22" customWidth="1"/>
    <col min="3" max="3" width="26.7109375" style="22" customWidth="1"/>
    <col min="4" max="4" width="17" style="22" customWidth="1"/>
    <col min="5" max="6" width="9.7109375" style="22" customWidth="1"/>
    <col min="7" max="7" width="10.85546875" style="22" customWidth="1"/>
    <col min="8" max="12" width="13.7109375" style="22" customWidth="1"/>
    <col min="13" max="13" width="34.7109375" style="22" customWidth="1"/>
    <col min="14" max="16384" width="9.140625" style="22"/>
  </cols>
  <sheetData>
    <row r="1" spans="2:13" x14ac:dyDescent="0.2">
      <c r="M1" s="7" t="s">
        <v>48</v>
      </c>
    </row>
    <row r="2" spans="2:13" x14ac:dyDescent="0.25"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8" t="s">
        <v>37</v>
      </c>
    </row>
    <row r="3" spans="2:13" x14ac:dyDescent="0.25"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8"/>
    </row>
    <row r="4" spans="2:13" ht="14.25" x14ac:dyDescent="0.25">
      <c r="B4" s="69" t="s">
        <v>43</v>
      </c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</row>
    <row r="5" spans="2:13" x14ac:dyDescent="0.25"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</row>
    <row r="6" spans="2:13" ht="51" x14ac:dyDescent="0.25">
      <c r="B6" s="16" t="s">
        <v>0</v>
      </c>
      <c r="C6" s="16" t="s">
        <v>1</v>
      </c>
      <c r="D6" s="16" t="s">
        <v>17</v>
      </c>
      <c r="E6" s="16" t="s">
        <v>16</v>
      </c>
      <c r="F6" s="19" t="s">
        <v>2</v>
      </c>
      <c r="G6" s="19" t="s">
        <v>3</v>
      </c>
      <c r="H6" s="16" t="s">
        <v>20</v>
      </c>
      <c r="I6" s="9" t="s">
        <v>6</v>
      </c>
      <c r="J6" s="9" t="s">
        <v>7</v>
      </c>
      <c r="K6" s="9" t="s">
        <v>8</v>
      </c>
      <c r="L6" s="9" t="s">
        <v>9</v>
      </c>
      <c r="M6" s="16" t="s">
        <v>4</v>
      </c>
    </row>
    <row r="7" spans="2:13" ht="89.25" customHeight="1" x14ac:dyDescent="0.25">
      <c r="B7" s="57">
        <v>1</v>
      </c>
      <c r="C7" s="4" t="s">
        <v>69</v>
      </c>
      <c r="D7" s="4" t="s">
        <v>35</v>
      </c>
      <c r="E7" s="14" t="s">
        <v>23</v>
      </c>
      <c r="F7" s="14">
        <v>8030</v>
      </c>
      <c r="G7" s="14">
        <v>8030</v>
      </c>
      <c r="H7" s="14" t="s">
        <v>50</v>
      </c>
      <c r="I7" s="4"/>
      <c r="J7" s="4">
        <f>F7*I7</f>
        <v>0</v>
      </c>
      <c r="K7" s="5">
        <v>0</v>
      </c>
      <c r="L7" s="4">
        <f>J7+K7</f>
        <v>0</v>
      </c>
      <c r="M7" s="78" t="s">
        <v>32</v>
      </c>
    </row>
    <row r="8" spans="2:13" ht="31.5" customHeight="1" x14ac:dyDescent="0.25">
      <c r="B8" s="57">
        <v>2</v>
      </c>
      <c r="C8" s="14" t="s">
        <v>24</v>
      </c>
      <c r="D8" s="14" t="s">
        <v>19</v>
      </c>
      <c r="E8" s="14" t="s">
        <v>23</v>
      </c>
      <c r="F8" s="14">
        <v>5035</v>
      </c>
      <c r="G8" s="14">
        <v>5035</v>
      </c>
      <c r="H8" s="14" t="s">
        <v>51</v>
      </c>
      <c r="I8" s="4"/>
      <c r="J8" s="4">
        <f t="shared" ref="J8:J11" si="0">F8*I8</f>
        <v>0</v>
      </c>
      <c r="K8" s="46">
        <v>0</v>
      </c>
      <c r="L8" s="4">
        <f t="shared" ref="L8:L11" si="1">J8+K8</f>
        <v>0</v>
      </c>
      <c r="M8" s="79"/>
    </row>
    <row r="9" spans="2:13" ht="46.5" customHeight="1" x14ac:dyDescent="0.25">
      <c r="B9" s="57">
        <v>3</v>
      </c>
      <c r="C9" s="50" t="s">
        <v>52</v>
      </c>
      <c r="D9" s="48" t="s">
        <v>19</v>
      </c>
      <c r="E9" s="48" t="s">
        <v>23</v>
      </c>
      <c r="F9" s="48">
        <v>1540</v>
      </c>
      <c r="G9" s="48">
        <v>1540</v>
      </c>
      <c r="H9" s="14" t="s">
        <v>53</v>
      </c>
      <c r="I9" s="50"/>
      <c r="J9" s="4">
        <f t="shared" si="0"/>
        <v>0</v>
      </c>
      <c r="K9" s="46">
        <v>0</v>
      </c>
      <c r="L9" s="4">
        <f t="shared" si="1"/>
        <v>0</v>
      </c>
      <c r="M9" s="79"/>
    </row>
    <row r="10" spans="2:13" ht="50.25" customHeight="1" x14ac:dyDescent="0.25">
      <c r="B10" s="57">
        <v>4</v>
      </c>
      <c r="C10" s="50" t="s">
        <v>70</v>
      </c>
      <c r="D10" s="48" t="s">
        <v>19</v>
      </c>
      <c r="E10" s="48" t="s">
        <v>23</v>
      </c>
      <c r="F10" s="48">
        <v>35680</v>
      </c>
      <c r="G10" s="52">
        <v>35680</v>
      </c>
      <c r="H10" s="48" t="s">
        <v>55</v>
      </c>
      <c r="I10" s="50"/>
      <c r="J10" s="4">
        <f t="shared" si="0"/>
        <v>0</v>
      </c>
      <c r="K10" s="46">
        <v>0</v>
      </c>
      <c r="L10" s="4">
        <f t="shared" si="1"/>
        <v>0</v>
      </c>
      <c r="M10" s="79"/>
    </row>
    <row r="11" spans="2:13" ht="50.25" customHeight="1" x14ac:dyDescent="0.25">
      <c r="B11" s="57">
        <v>5</v>
      </c>
      <c r="C11" s="50" t="s">
        <v>77</v>
      </c>
      <c r="D11" s="52" t="s">
        <v>19</v>
      </c>
      <c r="E11" s="56" t="s">
        <v>23</v>
      </c>
      <c r="F11" s="56">
        <v>1387</v>
      </c>
      <c r="G11" s="56">
        <v>1387</v>
      </c>
      <c r="H11" s="56" t="s">
        <v>61</v>
      </c>
      <c r="I11" s="54"/>
      <c r="J11" s="54">
        <f t="shared" si="0"/>
        <v>0</v>
      </c>
      <c r="K11" s="55">
        <v>0</v>
      </c>
      <c r="L11" s="54">
        <f t="shared" si="1"/>
        <v>0</v>
      </c>
      <c r="M11" s="80"/>
    </row>
    <row r="12" spans="2:13" s="26" customFormat="1" ht="15" customHeight="1" x14ac:dyDescent="0.25">
      <c r="B12" s="81" t="s">
        <v>44</v>
      </c>
      <c r="C12" s="81"/>
      <c r="D12" s="64"/>
      <c r="E12" s="64"/>
      <c r="F12" s="39">
        <f>SUM(F7:F11)</f>
        <v>51672</v>
      </c>
      <c r="G12" s="39">
        <f>SUM(G7:G11)</f>
        <v>51672</v>
      </c>
      <c r="H12" s="39" t="s">
        <v>11</v>
      </c>
      <c r="I12" s="39" t="s">
        <v>11</v>
      </c>
      <c r="J12" s="39">
        <f>SUM(J7:J11)</f>
        <v>0</v>
      </c>
      <c r="K12" s="41">
        <f>SUM(K7:K10)</f>
        <v>0</v>
      </c>
      <c r="L12" s="39">
        <f>SUM(L7:L10)</f>
        <v>0</v>
      </c>
      <c r="M12" s="39" t="s">
        <v>11</v>
      </c>
    </row>
    <row r="13" spans="2:13" s="1" customFormat="1" ht="38.25" customHeight="1" x14ac:dyDescent="0.2">
      <c r="L13" s="15"/>
    </row>
    <row r="14" spans="2:13" s="6" customFormat="1" x14ac:dyDescent="0.2">
      <c r="C14" s="8" t="s">
        <v>12</v>
      </c>
      <c r="D14" s="11"/>
      <c r="E14" s="10" t="s">
        <v>13</v>
      </c>
    </row>
    <row r="15" spans="2:13" s="1" customFormat="1" x14ac:dyDescent="0.2">
      <c r="D15" s="12" t="s">
        <v>14</v>
      </c>
    </row>
    <row r="19" spans="8:8" x14ac:dyDescent="0.25">
      <c r="H19" s="22" t="s">
        <v>36</v>
      </c>
    </row>
  </sheetData>
  <mergeCells count="3">
    <mergeCell ref="B4:M4"/>
    <mergeCell ref="M7:M11"/>
    <mergeCell ref="B12:C12"/>
  </mergeCells>
  <printOptions horizontalCentered="1"/>
  <pageMargins left="0.19685039370078741" right="0.19685039370078741" top="0.59055118110236227" bottom="0.35433070866141736" header="0.31496062992125984" footer="0.31496062992125984"/>
  <pageSetup paperSize="9" scale="7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15"/>
  <sheetViews>
    <sheetView zoomScale="110" zoomScaleNormal="110" zoomScaleSheetLayoutView="80" workbookViewId="0">
      <selection activeCell="N16" sqref="N16"/>
    </sheetView>
  </sheetViews>
  <sheetFormatPr defaultRowHeight="12.75" x14ac:dyDescent="0.25"/>
  <cols>
    <col min="1" max="1" width="2.85546875" style="22" customWidth="1"/>
    <col min="2" max="2" width="6" style="22" customWidth="1"/>
    <col min="3" max="3" width="17.140625" style="22" customWidth="1"/>
    <col min="4" max="4" width="17" style="22" customWidth="1"/>
    <col min="5" max="5" width="9" style="22" customWidth="1"/>
    <col min="6" max="6" width="9.7109375" style="22" customWidth="1"/>
    <col min="7" max="7" width="10.85546875" style="22" customWidth="1"/>
    <col min="8" max="12" width="13.7109375" style="22" customWidth="1"/>
    <col min="13" max="13" width="29.140625" style="22" customWidth="1"/>
    <col min="14" max="14" width="30.42578125" style="22" customWidth="1"/>
    <col min="15" max="16384" width="9.140625" style="22"/>
  </cols>
  <sheetData>
    <row r="1" spans="2:20" x14ac:dyDescent="0.2">
      <c r="M1" s="7" t="s">
        <v>48</v>
      </c>
    </row>
    <row r="2" spans="2:20" x14ac:dyDescent="0.25"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8" t="s">
        <v>38</v>
      </c>
    </row>
    <row r="3" spans="2:20" x14ac:dyDescent="0.25"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8"/>
    </row>
    <row r="4" spans="2:20" ht="14.25" x14ac:dyDescent="0.25">
      <c r="B4" s="69" t="s">
        <v>41</v>
      </c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</row>
    <row r="5" spans="2:20" x14ac:dyDescent="0.25"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</row>
    <row r="6" spans="2:20" ht="51" x14ac:dyDescent="0.25">
      <c r="B6" s="16" t="s">
        <v>0</v>
      </c>
      <c r="C6" s="16" t="s">
        <v>1</v>
      </c>
      <c r="D6" s="16" t="s">
        <v>17</v>
      </c>
      <c r="E6" s="16" t="s">
        <v>16</v>
      </c>
      <c r="F6" s="19" t="s">
        <v>2</v>
      </c>
      <c r="G6" s="19" t="s">
        <v>3</v>
      </c>
      <c r="H6" s="16" t="s">
        <v>20</v>
      </c>
      <c r="I6" s="9" t="s">
        <v>6</v>
      </c>
      <c r="J6" s="9" t="s">
        <v>7</v>
      </c>
      <c r="K6" s="9" t="s">
        <v>8</v>
      </c>
      <c r="L6" s="9" t="s">
        <v>9</v>
      </c>
      <c r="M6" s="16" t="s">
        <v>4</v>
      </c>
    </row>
    <row r="7" spans="2:20" ht="126.75" customHeight="1" x14ac:dyDescent="0.25">
      <c r="B7" s="14" t="s">
        <v>5</v>
      </c>
      <c r="C7" s="4" t="s">
        <v>42</v>
      </c>
      <c r="D7" s="14" t="s">
        <v>19</v>
      </c>
      <c r="E7" s="14" t="s">
        <v>23</v>
      </c>
      <c r="F7" s="49">
        <v>1</v>
      </c>
      <c r="G7" s="49">
        <v>1</v>
      </c>
      <c r="H7" s="4" t="s">
        <v>11</v>
      </c>
      <c r="I7" s="4"/>
      <c r="J7" s="4">
        <f t="shared" ref="J7" si="0">F7*I7</f>
        <v>0</v>
      </c>
      <c r="K7" s="42">
        <v>0</v>
      </c>
      <c r="L7" s="4">
        <f t="shared" ref="L7" si="1">J7+K7</f>
        <v>0</v>
      </c>
      <c r="M7" s="14" t="s">
        <v>32</v>
      </c>
      <c r="N7" s="23"/>
    </row>
    <row r="8" spans="2:20" s="26" customFormat="1" ht="15" customHeight="1" x14ac:dyDescent="0.25">
      <c r="B8" s="82" t="s">
        <v>44</v>
      </c>
      <c r="C8" s="83"/>
      <c r="D8" s="64"/>
      <c r="E8" s="64"/>
      <c r="F8" s="65">
        <f>SUM(F7:F7)</f>
        <v>1</v>
      </c>
      <c r="G8" s="65">
        <f>SUM(G7:G7)</f>
        <v>1</v>
      </c>
      <c r="H8" s="39" t="s">
        <v>11</v>
      </c>
      <c r="I8" s="39" t="s">
        <v>11</v>
      </c>
      <c r="J8" s="39">
        <f>SUM(J7:J7)</f>
        <v>0</v>
      </c>
      <c r="K8" s="41">
        <f>SUM(K7:K7)</f>
        <v>0</v>
      </c>
      <c r="L8" s="39">
        <f>SUM(L7:L7)</f>
        <v>0</v>
      </c>
      <c r="M8" s="39" t="s">
        <v>11</v>
      </c>
    </row>
    <row r="9" spans="2:20" s="1" customFormat="1" ht="38.25" customHeight="1" x14ac:dyDescent="0.2">
      <c r="L9" s="15"/>
    </row>
    <row r="10" spans="2:20" s="6" customFormat="1" x14ac:dyDescent="0.2">
      <c r="C10" s="8" t="s">
        <v>12</v>
      </c>
      <c r="D10" s="11"/>
      <c r="E10" s="10" t="s">
        <v>13</v>
      </c>
    </row>
    <row r="11" spans="2:20" s="1" customFormat="1" x14ac:dyDescent="0.2">
      <c r="D11" s="12" t="s">
        <v>14</v>
      </c>
      <c r="T11" s="1" t="s">
        <v>36</v>
      </c>
    </row>
    <row r="15" spans="2:20" x14ac:dyDescent="0.25">
      <c r="H15" s="22" t="s">
        <v>36</v>
      </c>
    </row>
  </sheetData>
  <mergeCells count="2">
    <mergeCell ref="B4:M4"/>
    <mergeCell ref="B8:C8"/>
  </mergeCells>
  <printOptions horizontalCentered="1"/>
  <pageMargins left="0.19685039370078741" right="0.19685039370078741" top="0.59055118110236227" bottom="0.35433070866141736" header="0.31496062992125984" footer="0.31496062992125984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3.1.1</vt:lpstr>
      <vt:lpstr>3.1.2</vt:lpstr>
      <vt:lpstr>3.1.3.</vt:lpstr>
      <vt:lpstr>3.1.4.</vt:lpstr>
      <vt:lpstr>'3.1.1'!Область_печати</vt:lpstr>
      <vt:lpstr>'3.1.3.'!Область_печати</vt:lpstr>
      <vt:lpstr>'3.1.4.'!Область_печати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2023-04-26T09:41:37Z</dcterms:modified>
</cp:coreProperties>
</file>